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7月】\HP用献立データ【R8年7月】\"/>
    </mc:Choice>
  </mc:AlternateContent>
  <xr:revisionPtr revIDLastSave="0" documentId="8_{85D1D934-3E8D-49C4-BA23-3EF13EA44A8D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基本情報" sheetId="32" r:id="rId1"/>
    <sheet name="検食簿" sheetId="36" r:id="rId2"/>
  </sheets>
  <definedNames>
    <definedName name="_xlnm.Print_Area" localSheetId="1">検食簿!$A$1:$U$26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2" l="1"/>
  <c r="T16" i="36" l="1"/>
  <c r="R16" i="36"/>
  <c r="P16" i="36"/>
  <c r="N16" i="36"/>
  <c r="L16" i="36"/>
  <c r="T3" i="36"/>
  <c r="R3" i="36"/>
  <c r="P3" i="36"/>
  <c r="N3" i="36"/>
  <c r="L3" i="36"/>
  <c r="S2" i="36"/>
  <c r="S15" i="36" s="1"/>
  <c r="P2" i="36"/>
  <c r="P15" i="36" s="1"/>
  <c r="M2" i="36"/>
  <c r="M15" i="36" s="1"/>
  <c r="D2" i="36"/>
  <c r="N11" i="36" s="1"/>
  <c r="P1" i="36"/>
  <c r="J2" i="36" l="1"/>
  <c r="C2" i="32" l="1"/>
  <c r="C4" i="32"/>
  <c r="D15" i="36" s="1"/>
  <c r="C5" i="32"/>
  <c r="C6" i="32"/>
  <c r="C7" i="32"/>
  <c r="C8" i="32"/>
  <c r="C9" i="32"/>
  <c r="C10" i="32"/>
  <c r="C11" i="32"/>
  <c r="C12" i="32"/>
  <c r="C13" i="32"/>
  <c r="C14" i="32"/>
  <c r="J15" i="36" l="1"/>
  <c r="N24" i="36"/>
</calcChain>
</file>

<file path=xl/sharedStrings.xml><?xml version="1.0" encoding="utf-8"?>
<sst xmlns="http://schemas.openxmlformats.org/spreadsheetml/2006/main" count="183" uniqueCount="81">
  <si>
    <t>決裁欄</t>
    <rPh sb="0" eb="2">
      <t>ケッサイ</t>
    </rPh>
    <rPh sb="2" eb="3">
      <t>ラン</t>
    </rPh>
    <phoneticPr fontId="1"/>
  </si>
  <si>
    <t>牛乳</t>
    <rPh sb="0" eb="2">
      <t>ギュウニュウ</t>
    </rPh>
    <phoneticPr fontId="1"/>
  </si>
  <si>
    <t>所　　見</t>
    <rPh sb="0" eb="1">
      <t>ショ</t>
    </rPh>
    <rPh sb="3" eb="4">
      <t>ミ</t>
    </rPh>
    <phoneticPr fontId="1"/>
  </si>
  <si>
    <t>異物混入の有無</t>
    <rPh sb="0" eb="2">
      <t>イブツ</t>
    </rPh>
    <rPh sb="2" eb="4">
      <t>コンニュウ</t>
    </rPh>
    <rPh sb="5" eb="7">
      <t>ウム</t>
    </rPh>
    <phoneticPr fontId="1"/>
  </si>
  <si>
    <t>一食分の量はどうか</t>
    <rPh sb="0" eb="1">
      <t>イッ</t>
    </rPh>
    <rPh sb="1" eb="3">
      <t>ショクブン</t>
    </rPh>
    <rPh sb="4" eb="5">
      <t>リョウ</t>
    </rPh>
    <phoneticPr fontId="1"/>
  </si>
  <si>
    <t>味付けはどうか</t>
    <rPh sb="0" eb="2">
      <t>アジツ</t>
    </rPh>
    <phoneticPr fontId="1"/>
  </si>
  <si>
    <t>無　　・　　有</t>
    <rPh sb="0" eb="1">
      <t>ナ</t>
    </rPh>
    <rPh sb="6" eb="7">
      <t>ア</t>
    </rPh>
    <phoneticPr fontId="1"/>
  </si>
  <si>
    <t>　 良 　・　 不良</t>
    <rPh sb="2" eb="3">
      <t>ヨ</t>
    </rPh>
    <rPh sb="8" eb="10">
      <t>フリョウ</t>
    </rPh>
    <phoneticPr fontId="1"/>
  </si>
  <si>
    <t>　　　　検　　　　食　　　　簿</t>
    <rPh sb="4" eb="5">
      <t>ケン</t>
    </rPh>
    <rPh sb="9" eb="10">
      <t>ショク</t>
    </rPh>
    <rPh sb="14" eb="15">
      <t>ボ</t>
    </rPh>
    <phoneticPr fontId="1"/>
  </si>
  <si>
    <t>氏名</t>
    <rPh sb="0" eb="2">
      <t>シメイ</t>
    </rPh>
    <phoneticPr fontId="1"/>
  </si>
  <si>
    <t>検食時間</t>
    <rPh sb="0" eb="1">
      <t>ケン</t>
    </rPh>
    <rPh sb="1" eb="2">
      <t>ショク</t>
    </rPh>
    <rPh sb="2" eb="4">
      <t>ジカン</t>
    </rPh>
    <phoneticPr fontId="1"/>
  </si>
  <si>
    <t>検食者　職　</t>
    <rPh sb="0" eb="1">
      <t>ケン</t>
    </rPh>
    <rPh sb="1" eb="2">
      <t>ショク</t>
    </rPh>
    <rPh sb="2" eb="3">
      <t>シャ</t>
    </rPh>
    <rPh sb="4" eb="5">
      <t>ショク</t>
    </rPh>
    <phoneticPr fontId="1"/>
  </si>
  <si>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</si>
  <si>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</si>
  <si>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</si>
  <si>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</si>
  <si>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</si>
  <si>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</si>
  <si>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</si>
  <si>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</si>
  <si>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学校名</t>
    <rPh sb="0" eb="2">
      <t>ガッコウ</t>
    </rPh>
    <rPh sb="2" eb="3">
      <t>メイ</t>
    </rPh>
    <phoneticPr fontId="1"/>
  </si>
  <si>
    <t>温度はどうか（加熱、冷却）</t>
    <rPh sb="0" eb="2">
      <t>オンド</t>
    </rPh>
    <rPh sb="7" eb="9">
      <t>カネツ</t>
    </rPh>
    <rPh sb="10" eb="12">
      <t>レイキャク</t>
    </rPh>
    <phoneticPr fontId="1"/>
  </si>
  <si>
    <t>香り、形、色、かたさはどうか</t>
    <rPh sb="0" eb="1">
      <t>カオ</t>
    </rPh>
    <rPh sb="3" eb="4">
      <t>カタチ</t>
    </rPh>
    <rPh sb="5" eb="6">
      <t>イロ</t>
    </rPh>
    <phoneticPr fontId="1"/>
  </si>
  <si>
    <t>献　　立　　名</t>
    <phoneticPr fontId="1"/>
  </si>
  <si>
    <t>異味、異臭はないか</t>
    <rPh sb="0" eb="2">
      <t>イミ</t>
    </rPh>
    <rPh sb="3" eb="5">
      <t>イシュウ</t>
    </rPh>
    <phoneticPr fontId="1"/>
  </si>
  <si>
    <t>チェック
項目</t>
    <rPh sb="5" eb="7">
      <t>コウモク</t>
    </rPh>
    <phoneticPr fontId="1"/>
  </si>
  <si>
    <t>加熱、冷却等についての措置</t>
    <rPh sb="0" eb="2">
      <t>カネツ</t>
    </rPh>
    <rPh sb="3" eb="5">
      <t>レイキャク</t>
    </rPh>
    <rPh sb="5" eb="6">
      <t>トウ</t>
    </rPh>
    <rPh sb="11" eb="13">
      <t>ソチ</t>
    </rPh>
    <phoneticPr fontId="1"/>
  </si>
  <si>
    <t>異味、異臭はないか</t>
    <phoneticPr fontId="1"/>
  </si>
  <si>
    <t>温度はどうか</t>
    <rPh sb="0" eb="2">
      <t>オンド</t>
    </rPh>
    <phoneticPr fontId="1"/>
  </si>
  <si>
    <t>賞味期限</t>
    <rPh sb="0" eb="1">
      <t>ショウミ</t>
    </rPh>
    <rPh sb="1" eb="3">
      <t>キゲン</t>
    </rPh>
    <phoneticPr fontId="1"/>
  </si>
  <si>
    <t>異味、異臭があった場合</t>
    <rPh sb="0" eb="2">
      <t>イミ</t>
    </rPh>
    <rPh sb="3" eb="5">
      <t>イシュウ</t>
    </rPh>
    <rPh sb="9" eb="11">
      <t>バアイ</t>
    </rPh>
    <phoneticPr fontId="1"/>
  </si>
  <si>
    <t>異味、異臭があった場合</t>
    <phoneticPr fontId="1"/>
  </si>
  <si>
    <t>悪い場合にとった措置</t>
    <rPh sb="0" eb="1">
      <t>ワル</t>
    </rPh>
    <rPh sb="2" eb="4">
      <t>バアイ</t>
    </rPh>
    <rPh sb="8" eb="10">
      <t>ソチ</t>
    </rPh>
    <phoneticPr fontId="1"/>
  </si>
  <si>
    <t>児童生徒の
立場で見た時</t>
    <rPh sb="0" eb="2">
      <t>ジドウ</t>
    </rPh>
    <rPh sb="2" eb="4">
      <t>セイト</t>
    </rPh>
    <rPh sb="6" eb="8">
      <t>タチバ</t>
    </rPh>
    <rPh sb="9" eb="10">
      <t>ミ</t>
    </rPh>
    <rPh sb="11" eb="12">
      <t>トキ</t>
    </rPh>
    <phoneticPr fontId="1"/>
  </si>
  <si>
    <t>麦ごはん</t>
    <rPh sb="0" eb="1">
      <t>ムギ</t>
    </rPh>
    <phoneticPr fontId="1"/>
  </si>
  <si>
    <t>ごはん</t>
    <phoneticPr fontId="1"/>
  </si>
  <si>
    <t>豚汁</t>
    <rPh sb="0" eb="2">
      <t>トンジル</t>
    </rPh>
    <phoneticPr fontId="1"/>
  </si>
  <si>
    <t>ミルクパン</t>
    <phoneticPr fontId="1"/>
  </si>
  <si>
    <t>黒糖ビーンズ</t>
    <rPh sb="0" eb="2">
      <t>コクトウ</t>
    </rPh>
    <phoneticPr fontId="1"/>
  </si>
  <si>
    <t>トックスープ</t>
    <phoneticPr fontId="1"/>
  </si>
  <si>
    <t>黒糖パン</t>
    <rPh sb="0" eb="2">
      <t>コクトウ</t>
    </rPh>
    <phoneticPr fontId="1"/>
  </si>
  <si>
    <t>いかフライ</t>
    <phoneticPr fontId="1"/>
  </si>
  <si>
    <t>肉じゃが</t>
    <rPh sb="0" eb="1">
      <t>ニク</t>
    </rPh>
    <phoneticPr fontId="1"/>
  </si>
  <si>
    <t>チキンナゲット（2こ）</t>
    <phoneticPr fontId="1"/>
  </si>
  <si>
    <t>なすとトマトのミートスパゲッティ</t>
    <phoneticPr fontId="1"/>
  </si>
  <si>
    <t>はちみれもんゼリー（2こ）</t>
    <phoneticPr fontId="1"/>
  </si>
  <si>
    <t>豆腐ハンバーグ照り焼きソース</t>
    <rPh sb="0" eb="2">
      <t>トウフ</t>
    </rPh>
    <rPh sb="7" eb="8">
      <t>テ</t>
    </rPh>
    <rPh sb="9" eb="10">
      <t>ヤ</t>
    </rPh>
    <phoneticPr fontId="1"/>
  </si>
  <si>
    <t>ごぼうサラダ　ごまドレッシング</t>
    <phoneticPr fontId="1"/>
  </si>
  <si>
    <t>ししゃもごまフライ（2こ）</t>
    <phoneticPr fontId="1"/>
  </si>
  <si>
    <t>鶏そぼろ</t>
    <rPh sb="0" eb="1">
      <t>トリ</t>
    </rPh>
    <phoneticPr fontId="1"/>
  </si>
  <si>
    <t>小松菜のみそ汁</t>
    <rPh sb="0" eb="3">
      <t>コマツナ</t>
    </rPh>
    <rPh sb="6" eb="7">
      <t>シル</t>
    </rPh>
    <phoneticPr fontId="1"/>
  </si>
  <si>
    <t>あじスタミナ焼き</t>
    <rPh sb="6" eb="7">
      <t>ヤ</t>
    </rPh>
    <phoneticPr fontId="1"/>
  </si>
  <si>
    <t>キャベツの甘辛煮</t>
    <rPh sb="5" eb="8">
      <t>アマカラニ</t>
    </rPh>
    <phoneticPr fontId="1"/>
  </si>
  <si>
    <t>いもだんご汁</t>
    <rPh sb="5" eb="6">
      <t>ジル</t>
    </rPh>
    <phoneticPr fontId="1"/>
  </si>
  <si>
    <t>星のコロッケ　減塩ソース</t>
    <rPh sb="0" eb="1">
      <t>ホシ</t>
    </rPh>
    <rPh sb="7" eb="9">
      <t>ゲンエン</t>
    </rPh>
    <phoneticPr fontId="1"/>
  </si>
  <si>
    <t>ブロッコリーのソテー</t>
    <phoneticPr fontId="1"/>
  </si>
  <si>
    <t>ビーフンスープ</t>
    <phoneticPr fontId="1"/>
  </si>
  <si>
    <t>七夕ゼリー</t>
    <rPh sb="0" eb="2">
      <t>タナバタ</t>
    </rPh>
    <phoneticPr fontId="1"/>
  </si>
  <si>
    <t>ハンバーグトマトソース</t>
    <phoneticPr fontId="1"/>
  </si>
  <si>
    <t>小松菜のソテー</t>
    <rPh sb="0" eb="3">
      <t>コマツナ</t>
    </rPh>
    <phoneticPr fontId="1"/>
  </si>
  <si>
    <t>ABCスープ</t>
    <phoneticPr fontId="1"/>
  </si>
  <si>
    <t>中華ラビオリ</t>
    <rPh sb="0" eb="2">
      <t>チュウカ</t>
    </rPh>
    <phoneticPr fontId="1"/>
  </si>
  <si>
    <t>ビビンバ風炒め</t>
    <rPh sb="4" eb="5">
      <t>フウ</t>
    </rPh>
    <rPh sb="5" eb="6">
      <t>イタ</t>
    </rPh>
    <phoneticPr fontId="1"/>
  </si>
  <si>
    <t>豆腐の中華スープ</t>
    <rPh sb="0" eb="2">
      <t>トウフ</t>
    </rPh>
    <rPh sb="3" eb="5">
      <t>チュウカ</t>
    </rPh>
    <phoneticPr fontId="1"/>
  </si>
  <si>
    <t>ポークカレー</t>
    <phoneticPr fontId="1"/>
  </si>
  <si>
    <t>袖ケ浦産ゆで枝豆</t>
    <rPh sb="0" eb="3">
      <t>ソデガウラ</t>
    </rPh>
    <rPh sb="3" eb="4">
      <t>サン</t>
    </rPh>
    <rPh sb="6" eb="8">
      <t>エダマメ</t>
    </rPh>
    <phoneticPr fontId="1"/>
  </si>
  <si>
    <t>さつまいもスティック</t>
    <phoneticPr fontId="1"/>
  </si>
  <si>
    <t>玉ねぎのみそ汁</t>
    <rPh sb="0" eb="1">
      <t>タマ</t>
    </rPh>
    <rPh sb="6" eb="7">
      <t>シル</t>
    </rPh>
    <phoneticPr fontId="1"/>
  </si>
  <si>
    <t>プルコギ</t>
    <phoneticPr fontId="1"/>
  </si>
  <si>
    <t>ワンタンスープ</t>
    <phoneticPr fontId="1"/>
  </si>
  <si>
    <t>ツナカレーコロッケ</t>
    <phoneticPr fontId="1"/>
  </si>
  <si>
    <t>いんげんのソテー</t>
    <phoneticPr fontId="1"/>
  </si>
  <si>
    <t>ミネストローネ</t>
    <phoneticPr fontId="1"/>
  </si>
  <si>
    <t>棒ぎょうざ</t>
    <rPh sb="0" eb="1">
      <t>ボウ</t>
    </rPh>
    <phoneticPr fontId="1"/>
  </si>
  <si>
    <t>五目きんぴら</t>
    <rPh sb="0" eb="2">
      <t>ゴモク</t>
    </rPh>
    <phoneticPr fontId="1"/>
  </si>
  <si>
    <t>肉団子ケチャップソース（2こ）</t>
    <rPh sb="0" eb="3">
      <t>ニクダンゴ</t>
    </rPh>
    <phoneticPr fontId="1"/>
  </si>
  <si>
    <t>絹厚揚げのみそ炒め</t>
    <rPh sb="0" eb="3">
      <t>キヌアツア</t>
    </rPh>
    <rPh sb="7" eb="8">
      <t>イタ</t>
    </rPh>
    <phoneticPr fontId="1"/>
  </si>
  <si>
    <t>シークワーサーゼリー</t>
    <phoneticPr fontId="1"/>
  </si>
  <si>
    <t>テーブルロール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</si>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</sst>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aaa"/>
    <numFmt numFmtId="177" formatCode="\(aaa\)"/>
    <numFmt numFmtId="178" formatCode="h&quot;時&quot;mm&quot;分&quot;;@"/>
    <numFmt numFmtId="180" formatCode="&quot;令和3年&quot;m&quot;月&quot;d&quot;日&quot;;@"/>
    <numFmt numFmtId="181" formatCode="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4"/>
      <color theme="1"/>
      <name val="HGS教科書体"/>
      <family val="1"/>
      <charset val="128"/>
    </font>
    <font>
      <sz val="11"/>
      <color rgb="FF000000"/>
      <name val="Meiryo"/>
      <family val="3"/>
      <charset val="128"/>
    </font>
    <font>
      <sz val="16"/>
      <color theme="1"/>
      <name val="ＭＳ Ｐ明朝"/>
      <family val="1"/>
      <charset val="128"/>
    </font>
    <font>
      <sz val="8"/>
      <color rgb="FF00000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2"/>
      <color theme="1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13" xfId="0" applyFont="1" applyBorder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0" fontId="3" fillId="0" borderId="12" xfId="0" applyFont="1" applyBorder="1" applyAlignment="1">
      <alignment vertical="center" shrinkToFit="1"/>
    </xf>
    <xf numFmtId="0" fontId="2" fillId="0" borderId="3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5" xfId="0" applyBorder="1">
      <alignment vertical="center"/>
    </xf>
    <xf numFmtId="56" fontId="0" fillId="0" borderId="36" xfId="0" applyNumberFormat="1" applyBorder="1">
      <alignment vertical="center"/>
    </xf>
    <xf numFmtId="176" fontId="0" fillId="0" borderId="36" xfId="0" applyNumberForma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5" fillId="0" borderId="0" xfId="0" applyFont="1">
      <alignment vertical="center"/>
    </xf>
    <xf numFmtId="0" fontId="5" fillId="0" borderId="25" xfId="0" applyFont="1" applyBorder="1">
      <alignment vertical="center"/>
    </xf>
    <xf numFmtId="0" fontId="2" fillId="0" borderId="25" xfId="0" applyFont="1" applyBorder="1">
      <alignment vertical="center"/>
    </xf>
    <xf numFmtId="180" fontId="3" fillId="0" borderId="51" xfId="0" quotePrefix="1" applyNumberFormat="1" applyFont="1" applyBorder="1">
      <alignment vertical="center"/>
    </xf>
    <xf numFmtId="180" fontId="3" fillId="0" borderId="30" xfId="0" quotePrefix="1" applyNumberFormat="1" applyFont="1" applyBorder="1">
      <alignment vertical="center"/>
    </xf>
    <xf numFmtId="0" fontId="2" fillId="0" borderId="15" xfId="0" applyFont="1" applyBorder="1" applyAlignment="1">
      <alignment vertical="center" shrinkToFit="1"/>
    </xf>
    <xf numFmtId="0" fontId="0" fillId="0" borderId="34" xfId="0" applyBorder="1" applyAlignment="1">
      <alignment vertical="center" wrapText="1" shrinkToFi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5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53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1" fontId="3" fillId="0" borderId="48" xfId="0" quotePrefix="1" applyNumberFormat="1" applyFont="1" applyBorder="1" applyAlignment="1">
      <alignment horizontal="center" vertical="center" shrinkToFit="1"/>
    </xf>
    <xf numFmtId="181" fontId="3" fillId="0" borderId="54" xfId="0" quotePrefix="1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textRotation="255" wrapText="1" shrinkToFit="1"/>
    </xf>
    <xf numFmtId="0" fontId="2" fillId="0" borderId="9" xfId="0" applyFont="1" applyBorder="1" applyAlignment="1">
      <alignment horizontal="center" vertical="center" textRotation="255" wrapText="1" shrinkToFit="1"/>
    </xf>
    <xf numFmtId="0" fontId="2" fillId="0" borderId="21" xfId="0" applyFont="1" applyBorder="1" applyAlignment="1">
      <alignment horizontal="center" vertical="center" textRotation="255" wrapText="1" shrinkToFit="1"/>
    </xf>
    <xf numFmtId="0" fontId="2" fillId="0" borderId="22" xfId="0" applyFont="1" applyBorder="1" applyAlignment="1">
      <alignment horizontal="center" vertical="center" textRotation="255" wrapText="1" shrinkToFit="1"/>
    </xf>
    <xf numFmtId="0" fontId="3" fillId="0" borderId="10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8" xfId="0" applyFont="1" applyBorder="1" applyAlignment="1">
      <alignment horizontal="center" vertical="center" textRotation="255" wrapText="1"/>
    </xf>
    <xf numFmtId="0" fontId="11" fillId="0" borderId="44" xfId="0" applyFont="1" applyBorder="1" applyAlignment="1">
      <alignment horizontal="center" vertical="center" textRotation="255" wrapText="1"/>
    </xf>
    <xf numFmtId="0" fontId="11" fillId="0" borderId="45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23" xfId="0" applyFont="1" applyBorder="1" applyAlignment="1">
      <alignment horizontal="center" vertical="center" wrapText="1" shrinkToFit="1"/>
    </xf>
    <xf numFmtId="0" fontId="12" fillId="0" borderId="33" xfId="0" applyFont="1" applyBorder="1" applyAlignment="1">
      <alignment horizontal="center" vertical="center" wrapText="1" shrinkToFit="1"/>
    </xf>
    <xf numFmtId="0" fontId="12" fillId="0" borderId="28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180" fontId="4" fillId="0" borderId="12" xfId="0" applyNumberFormat="1" applyFont="1" applyBorder="1" applyAlignment="1">
      <alignment horizontal="center" vertical="center"/>
    </xf>
    <xf numFmtId="180" fontId="4" fillId="0" borderId="13" xfId="0" applyNumberFormat="1" applyFont="1" applyBorder="1" applyAlignment="1">
      <alignment horizontal="center" vertical="center"/>
    </xf>
    <xf numFmtId="180" fontId="4" fillId="0" borderId="14" xfId="0" applyNumberFormat="1" applyFont="1" applyBorder="1" applyAlignment="1">
      <alignment horizontal="center" vertical="center"/>
    </xf>
    <xf numFmtId="181" fontId="8" fillId="0" borderId="13" xfId="0" applyNumberFormat="1" applyFont="1" applyBorder="1" applyAlignment="1">
      <alignment horizontal="center" vertical="center" shrinkToFit="1"/>
    </xf>
    <xf numFmtId="177" fontId="8" fillId="0" borderId="13" xfId="0" applyNumberFormat="1" applyFont="1" applyBorder="1" applyAlignment="1">
      <alignment horizontal="center" vertical="center"/>
    </xf>
    <xf numFmtId="177" fontId="8" fillId="0" borderId="1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178" fontId="8" fillId="0" borderId="13" xfId="0" applyNumberFormat="1" applyFont="1" applyBorder="1" applyAlignment="1">
      <alignment horizontal="center" vertical="center" shrinkToFit="1"/>
    </xf>
    <xf numFmtId="178" fontId="8" fillId="0" borderId="16" xfId="0" applyNumberFormat="1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342900</xdr:colOff>
      <xdr:row>2</xdr:row>
      <xdr:rowOff>431800</xdr:rowOff>
    </xdr:from>
    <xdr:to>
      <xdr:col>26</xdr:col>
      <xdr:colOff>88900</xdr:colOff>
      <xdr:row>6</xdr:row>
      <xdr:rowOff>10885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68000" y="1102360"/>
          <a:ext cx="2832100" cy="1087845"/>
        </a:xfrm>
        <a:prstGeom prst="wedgeRoundRectCallout">
          <a:avLst>
            <a:gd name="adj1" fmla="val -25143"/>
            <a:gd name="adj2" fmla="val -7633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○印刷したい日の「基本情報」の「№」を入力する。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○月すべてを印刷する場合は「１」から「最終日の№」を指定する。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167640</xdr:colOff>
          <xdr:row>1</xdr:row>
          <xdr:rowOff>121920</xdr:rowOff>
        </xdr:from>
        <xdr:to>
          <xdr:col>24</xdr:col>
          <xdr:colOff>480060</xdr:colOff>
          <xdr:row>1</xdr:row>
          <xdr:rowOff>281940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印刷実行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4"/>
  <sheetViews>
    <sheetView tabSelected="1" zoomScaleNormal="100" workbookViewId="0">
      <selection activeCell="E21" sqref="E21"/>
    </sheetView>
  </sheetViews>
  <sheetFormatPr defaultRowHeight="13.2"/>
  <cols>
    <col min="1" max="1" width="3.77734375" customWidth="1"/>
    <col min="2" max="2" width="10.109375" customWidth="1"/>
    <col min="3" max="3" width="3.21875" style="4" customWidth="1"/>
    <col min="4" max="5" width="20.77734375" customWidth="1"/>
    <col min="6" max="6" width="29.6640625" bestFit="1" customWidth="1"/>
    <col min="7" max="9" width="32" customWidth="1"/>
  </cols>
  <sheetData>
    <row r="1" spans="1:9" s="7" customFormat="1" ht="13.8" thickBot="1">
      <c r="A1" s="13" t="s">
        <v>12</v>
      </c>
      <c r="B1" s="14" t="s">
        <v>13</v>
      </c>
      <c r="C1" s="12" t="s">
        <v>14</v>
      </c>
      <c r="D1" s="14" t="s">
        <v>15</v>
      </c>
      <c r="E1" s="14" t="s">
        <v>16</v>
      </c>
      <c r="F1" s="14" t="s">
        <v>17</v>
      </c>
      <c r="G1" s="14" t="s">
        <v>18</v>
      </c>
      <c r="H1" s="14" t="s">
        <v>19</v>
      </c>
      <c r="I1" s="14" t="s">
        <v>79</v>
      </c>
    </row>
    <row r="2" spans="1:9" ht="27" customHeight="1" thickTop="1">
      <c r="A2" s="9">
        <v>1</v>
      </c>
      <c r="B2" s="10">
        <v>46204</v>
      </c>
      <c r="C2" s="11">
        <f t="shared" ref="C2:C14" si="0">IF(B2="","",WEEKDAY(B2,1))</f>
        <v>4</v>
      </c>
      <c r="D2" s="16" t="s">
        <v>78</v>
      </c>
      <c r="E2" s="22" t="s">
        <v>80</v>
      </c>
      <c r="F2" s="22" t="s">
        <v>43</v>
      </c>
      <c r="G2" s="16" t="s">
        <v>44</v>
      </c>
      <c r="H2" s="17" t="s">
        <v>45</v>
      </c>
      <c r="I2" s="25"/>
    </row>
    <row r="3" spans="1:9" ht="27" customHeight="1">
      <c r="A3" s="9">
        <v>2</v>
      </c>
      <c r="B3" s="10">
        <v>46205</v>
      </c>
      <c r="C3" s="11">
        <f t="shared" si="0"/>
        <v>5</v>
      </c>
      <c r="D3" s="16" t="s">
        <v>35</v>
      </c>
      <c r="E3" s="22" t="s">
        <v>80</v>
      </c>
      <c r="F3" s="16" t="s">
        <v>46</v>
      </c>
      <c r="G3" s="16" t="s">
        <v>47</v>
      </c>
      <c r="H3" s="17" t="s">
        <v>36</v>
      </c>
      <c r="I3" s="18"/>
    </row>
    <row r="4" spans="1:9" ht="27" customHeight="1">
      <c r="A4" s="9">
        <v>3</v>
      </c>
      <c r="B4" s="10">
        <v>46206</v>
      </c>
      <c r="C4" s="11">
        <f t="shared" si="0"/>
        <v>6</v>
      </c>
      <c r="D4" s="16" t="s">
        <v>35</v>
      </c>
      <c r="E4" s="22" t="s">
        <v>80</v>
      </c>
      <c r="F4" s="16" t="s">
        <v>48</v>
      </c>
      <c r="G4" s="16" t="s">
        <v>49</v>
      </c>
      <c r="H4" s="16" t="s">
        <v>50</v>
      </c>
      <c r="I4" s="15"/>
    </row>
    <row r="5" spans="1:9" ht="27" customHeight="1">
      <c r="A5" s="9">
        <v>4</v>
      </c>
      <c r="B5" s="10">
        <v>46209</v>
      </c>
      <c r="C5" s="11">
        <f t="shared" si="0"/>
        <v>2</v>
      </c>
      <c r="D5" s="16" t="s">
        <v>35</v>
      </c>
      <c r="E5" s="22" t="s">
        <v>80</v>
      </c>
      <c r="F5" s="16" t="s">
        <v>51</v>
      </c>
      <c r="G5" s="16" t="s">
        <v>52</v>
      </c>
      <c r="H5" s="16" t="s">
        <v>53</v>
      </c>
      <c r="I5" s="24"/>
    </row>
    <row r="6" spans="1:9" ht="27" customHeight="1">
      <c r="A6" s="9">
        <v>5</v>
      </c>
      <c r="B6" s="10">
        <v>46210</v>
      </c>
      <c r="C6" s="11">
        <f t="shared" si="0"/>
        <v>3</v>
      </c>
      <c r="D6" s="8" t="s">
        <v>35</v>
      </c>
      <c r="E6" s="22" t="s">
        <v>80</v>
      </c>
      <c r="F6" s="16" t="s">
        <v>54</v>
      </c>
      <c r="G6" s="16" t="s">
        <v>55</v>
      </c>
      <c r="H6" s="17" t="s">
        <v>56</v>
      </c>
      <c r="I6" s="18" t="s">
        <v>57</v>
      </c>
    </row>
    <row r="7" spans="1:9" ht="27" customHeight="1">
      <c r="A7" s="9">
        <v>6</v>
      </c>
      <c r="B7" s="10">
        <v>46211</v>
      </c>
      <c r="C7" s="11">
        <f t="shared" si="0"/>
        <v>4</v>
      </c>
      <c r="D7" s="16" t="s">
        <v>40</v>
      </c>
      <c r="E7" s="22" t="s">
        <v>80</v>
      </c>
      <c r="F7" s="23" t="s">
        <v>58</v>
      </c>
      <c r="G7" s="16" t="s">
        <v>59</v>
      </c>
      <c r="H7" s="16" t="s">
        <v>60</v>
      </c>
      <c r="I7" s="15"/>
    </row>
    <row r="8" spans="1:9" ht="27" customHeight="1">
      <c r="A8" s="9">
        <v>7</v>
      </c>
      <c r="B8" s="10">
        <v>46212</v>
      </c>
      <c r="C8" s="11">
        <f t="shared" si="0"/>
        <v>5</v>
      </c>
      <c r="D8" s="16" t="s">
        <v>34</v>
      </c>
      <c r="E8" s="22" t="s">
        <v>80</v>
      </c>
      <c r="F8" s="16" t="s">
        <v>61</v>
      </c>
      <c r="G8" s="16" t="s">
        <v>62</v>
      </c>
      <c r="H8" s="16" t="s">
        <v>63</v>
      </c>
      <c r="I8" s="18"/>
    </row>
    <row r="9" spans="1:9" ht="27" customHeight="1">
      <c r="A9" s="9">
        <v>8</v>
      </c>
      <c r="B9" s="10">
        <v>46213</v>
      </c>
      <c r="C9" s="11">
        <f t="shared" si="0"/>
        <v>6</v>
      </c>
      <c r="D9" s="16" t="s">
        <v>34</v>
      </c>
      <c r="E9" s="22" t="s">
        <v>80</v>
      </c>
      <c r="F9" s="16" t="s">
        <v>64</v>
      </c>
      <c r="G9" s="16" t="s">
        <v>65</v>
      </c>
      <c r="H9" s="23" t="s">
        <v>66</v>
      </c>
      <c r="I9" s="32"/>
    </row>
    <row r="10" spans="1:9" ht="27" customHeight="1">
      <c r="A10" s="9">
        <v>9</v>
      </c>
      <c r="B10" s="10">
        <v>46216</v>
      </c>
      <c r="C10" s="11">
        <f t="shared" si="0"/>
        <v>2</v>
      </c>
      <c r="D10" s="16" t="s">
        <v>35</v>
      </c>
      <c r="E10" s="22" t="s">
        <v>80</v>
      </c>
      <c r="F10" s="16" t="s">
        <v>41</v>
      </c>
      <c r="G10" s="16" t="s">
        <v>42</v>
      </c>
      <c r="H10" s="16" t="s">
        <v>67</v>
      </c>
      <c r="I10" s="18"/>
    </row>
    <row r="11" spans="1:9" ht="27" customHeight="1">
      <c r="A11" s="9">
        <v>10</v>
      </c>
      <c r="B11" s="10">
        <v>46217</v>
      </c>
      <c r="C11" s="11">
        <f t="shared" si="0"/>
        <v>3</v>
      </c>
      <c r="D11" s="16" t="s">
        <v>34</v>
      </c>
      <c r="E11" s="22" t="s">
        <v>80</v>
      </c>
      <c r="F11" s="16" t="s">
        <v>68</v>
      </c>
      <c r="G11" s="16" t="s">
        <v>69</v>
      </c>
      <c r="H11" s="16" t="s">
        <v>38</v>
      </c>
      <c r="I11" s="18"/>
    </row>
    <row r="12" spans="1:9" ht="27" customHeight="1">
      <c r="A12" s="9">
        <v>11</v>
      </c>
      <c r="B12" s="10">
        <v>46218</v>
      </c>
      <c r="C12" s="11">
        <f t="shared" si="0"/>
        <v>4</v>
      </c>
      <c r="D12" s="16" t="s">
        <v>37</v>
      </c>
      <c r="E12" s="22" t="s">
        <v>80</v>
      </c>
      <c r="F12" s="23" t="s">
        <v>70</v>
      </c>
      <c r="G12" s="16" t="s">
        <v>71</v>
      </c>
      <c r="H12" s="16" t="s">
        <v>72</v>
      </c>
      <c r="I12" s="18"/>
    </row>
    <row r="13" spans="1:9" ht="27" customHeight="1">
      <c r="A13" s="9">
        <v>12</v>
      </c>
      <c r="B13" s="10">
        <v>46219</v>
      </c>
      <c r="C13" s="11">
        <f t="shared" si="0"/>
        <v>5</v>
      </c>
      <c r="D13" s="16" t="s">
        <v>35</v>
      </c>
      <c r="E13" s="22" t="s">
        <v>80</v>
      </c>
      <c r="F13" s="20" t="s">
        <v>73</v>
      </c>
      <c r="G13" s="19" t="s">
        <v>74</v>
      </c>
      <c r="H13" s="20" t="s">
        <v>39</v>
      </c>
      <c r="I13" s="21"/>
    </row>
    <row r="14" spans="1:9" ht="27" customHeight="1">
      <c r="A14" s="9">
        <v>13</v>
      </c>
      <c r="B14" s="10">
        <v>46220</v>
      </c>
      <c r="C14" s="11">
        <f t="shared" si="0"/>
        <v>6</v>
      </c>
      <c r="D14" s="16" t="s">
        <v>35</v>
      </c>
      <c r="E14" s="22" t="s">
        <v>80</v>
      </c>
      <c r="F14" s="20" t="s">
        <v>75</v>
      </c>
      <c r="G14" s="19" t="s">
        <v>76</v>
      </c>
      <c r="H14" s="20" t="s">
        <v>77</v>
      </c>
      <c r="I14" s="21"/>
    </row>
  </sheetData>
  <phoneticPr fontId="1"/>
  <pageMargins left="0.23622047244094491" right="0.23622047244094491" top="0.35433070866141736" bottom="0.35433070866141736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26"/>
  <sheetViews>
    <sheetView showZeros="0" topLeftCell="A6" zoomScale="70" zoomScaleNormal="70" workbookViewId="0">
      <selection activeCell="W3" sqref="W3"/>
    </sheetView>
  </sheetViews>
  <sheetFormatPr defaultColWidth="9" defaultRowHeight="13.2"/>
  <cols>
    <col min="1" max="2" width="2.77734375" style="1" customWidth="1"/>
    <col min="3" max="4" width="3.6640625" style="1" customWidth="1"/>
    <col min="5" max="5" width="2.6640625" style="1" customWidth="1"/>
    <col min="6" max="6" width="3.6640625" style="1" customWidth="1"/>
    <col min="7" max="7" width="2.88671875" style="1" customWidth="1"/>
    <col min="8" max="8" width="3.6640625" style="1" customWidth="1"/>
    <col min="9" max="9" width="4" style="1" customWidth="1"/>
    <col min="10" max="11" width="3.6640625" style="1" customWidth="1"/>
    <col min="12" max="12" width="10.77734375" style="1" customWidth="1"/>
    <col min="13" max="13" width="4.77734375" style="1" customWidth="1"/>
    <col min="14" max="21" width="7.77734375" style="1" customWidth="1"/>
    <col min="22" max="16384" width="9" style="1"/>
  </cols>
  <sheetData>
    <row r="1" spans="1:23" ht="27.75" customHeight="1" thickBot="1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N1" s="112" t="s">
        <v>20</v>
      </c>
      <c r="O1" s="112"/>
      <c r="P1" s="113" t="e">
        <f>基本情報!#REF!</f>
        <v>#REF!</v>
      </c>
      <c r="Q1" s="113"/>
      <c r="R1" s="113"/>
      <c r="S1" s="113"/>
      <c r="T1" s="28"/>
    </row>
    <row r="2" spans="1:23" ht="31.95" customHeight="1" thickBot="1">
      <c r="A2" s="96" t="s">
        <v>0</v>
      </c>
      <c r="B2" s="97"/>
      <c r="C2" s="98"/>
      <c r="D2" s="99">
        <f>VLOOKUP($W$2,基本情報!$A$2:$I$14,2,FALSE)</f>
        <v>46204</v>
      </c>
      <c r="E2" s="99"/>
      <c r="F2" s="99"/>
      <c r="G2" s="99"/>
      <c r="H2" s="99"/>
      <c r="I2" s="99"/>
      <c r="J2" s="100">
        <f>WEEKDAY(D2,1)</f>
        <v>4</v>
      </c>
      <c r="K2" s="101"/>
      <c r="L2" s="5" t="s">
        <v>11</v>
      </c>
      <c r="M2" s="102" t="e">
        <f>基本情報!#REF!</f>
        <v>#REF!</v>
      </c>
      <c r="N2" s="102"/>
      <c r="O2" s="3" t="s">
        <v>9</v>
      </c>
      <c r="P2" s="102" t="e">
        <f>基本情報!#REF!</f>
        <v>#REF!</v>
      </c>
      <c r="Q2" s="106"/>
      <c r="R2" s="31" t="s">
        <v>10</v>
      </c>
      <c r="S2" s="107" t="e">
        <f>基本情報!#REF!</f>
        <v>#REF!</v>
      </c>
      <c r="T2" s="107"/>
      <c r="U2" s="108"/>
      <c r="W2" s="6">
        <v>1</v>
      </c>
    </row>
    <row r="3" spans="1:23" ht="60" customHeight="1" thickBot="1">
      <c r="A3" s="82"/>
      <c r="B3" s="83"/>
      <c r="C3" s="84"/>
      <c r="D3" s="85" t="s">
        <v>23</v>
      </c>
      <c r="E3" s="85"/>
      <c r="F3" s="85"/>
      <c r="G3" s="85"/>
      <c r="H3" s="85"/>
      <c r="I3" s="85"/>
      <c r="J3" s="85"/>
      <c r="K3" s="86"/>
      <c r="L3" s="87" t="str">
        <f>VLOOKUP($W$2,基本情報!$A$2:$I$14,4,FALSE)</f>
        <v>テーブルロール</v>
      </c>
      <c r="M3" s="88"/>
      <c r="N3" s="89" t="str">
        <f>VLOOKUP($W$2,基本情報!$A$2:$I$14,5,FALSE)</f>
        <v>牛乳</v>
      </c>
      <c r="O3" s="90"/>
      <c r="P3" s="89" t="str">
        <f>VLOOKUP($W$2,基本情報!$A$2:$I$14,6,FALSE)</f>
        <v>チキンナゲット（2こ）</v>
      </c>
      <c r="Q3" s="90"/>
      <c r="R3" s="89" t="str">
        <f>VLOOKUP($W$2,基本情報!$A$2:$I$14,7,FALSE)</f>
        <v>なすとトマトのミートスパゲッティ</v>
      </c>
      <c r="S3" s="90"/>
      <c r="T3" s="89" t="str">
        <f>VLOOKUP($W$2,基本情報!$A$2:$I$14,8,FALSE)</f>
        <v>はちみれもんゼリー（2こ）</v>
      </c>
      <c r="U3" s="91"/>
      <c r="W3" s="2"/>
    </row>
    <row r="4" spans="1:23" ht="34.950000000000003" customHeight="1">
      <c r="A4" s="94" t="s">
        <v>25</v>
      </c>
      <c r="B4" s="95"/>
      <c r="C4" s="55" t="s">
        <v>3</v>
      </c>
      <c r="D4" s="56"/>
      <c r="E4" s="56"/>
      <c r="F4" s="56"/>
      <c r="G4" s="56"/>
      <c r="H4" s="56"/>
      <c r="I4" s="56"/>
      <c r="J4" s="56"/>
      <c r="K4" s="57"/>
      <c r="L4" s="58" t="s">
        <v>6</v>
      </c>
      <c r="M4" s="59"/>
      <c r="N4" s="58" t="s">
        <v>6</v>
      </c>
      <c r="O4" s="59"/>
      <c r="P4" s="58" t="s">
        <v>6</v>
      </c>
      <c r="Q4" s="59"/>
      <c r="R4" s="58" t="s">
        <v>6</v>
      </c>
      <c r="S4" s="59"/>
      <c r="T4" s="92" t="s">
        <v>6</v>
      </c>
      <c r="U4" s="93"/>
      <c r="W4" s="2"/>
    </row>
    <row r="5" spans="1:23" ht="34.950000000000003" customHeight="1">
      <c r="A5" s="94"/>
      <c r="B5" s="95"/>
      <c r="C5" s="79" t="s">
        <v>24</v>
      </c>
      <c r="D5" s="80"/>
      <c r="E5" s="80"/>
      <c r="F5" s="80"/>
      <c r="G5" s="80"/>
      <c r="H5" s="80"/>
      <c r="I5" s="80"/>
      <c r="J5" s="80"/>
      <c r="K5" s="81"/>
      <c r="L5" s="35" t="s">
        <v>6</v>
      </c>
      <c r="M5" s="68"/>
      <c r="N5" s="35" t="s">
        <v>6</v>
      </c>
      <c r="O5" s="68"/>
      <c r="P5" s="35" t="s">
        <v>6</v>
      </c>
      <c r="Q5" s="68"/>
      <c r="R5" s="35" t="s">
        <v>6</v>
      </c>
      <c r="S5" s="68"/>
      <c r="T5" s="35" t="s">
        <v>6</v>
      </c>
      <c r="U5" s="36"/>
    </row>
    <row r="6" spans="1:23" ht="34.950000000000003" customHeight="1" thickBot="1">
      <c r="A6" s="94"/>
      <c r="B6" s="95"/>
      <c r="C6" s="79" t="s">
        <v>21</v>
      </c>
      <c r="D6" s="80"/>
      <c r="E6" s="80"/>
      <c r="F6" s="80"/>
      <c r="G6" s="80"/>
      <c r="H6" s="80"/>
      <c r="I6" s="80"/>
      <c r="J6" s="80"/>
      <c r="K6" s="81"/>
      <c r="L6" s="35" t="s">
        <v>7</v>
      </c>
      <c r="M6" s="68"/>
      <c r="N6" s="35" t="s">
        <v>7</v>
      </c>
      <c r="O6" s="68"/>
      <c r="P6" s="35" t="s">
        <v>7</v>
      </c>
      <c r="Q6" s="68"/>
      <c r="R6" s="35" t="s">
        <v>7</v>
      </c>
      <c r="S6" s="68"/>
      <c r="T6" s="35" t="s">
        <v>7</v>
      </c>
      <c r="U6" s="36"/>
    </row>
    <row r="7" spans="1:23" ht="34.950000000000003" customHeight="1" thickTop="1">
      <c r="A7" s="69" t="s">
        <v>33</v>
      </c>
      <c r="B7" s="70"/>
      <c r="C7" s="41" t="s">
        <v>4</v>
      </c>
      <c r="D7" s="42"/>
      <c r="E7" s="42"/>
      <c r="F7" s="42"/>
      <c r="G7" s="42"/>
      <c r="H7" s="42"/>
      <c r="I7" s="42"/>
      <c r="J7" s="42"/>
      <c r="K7" s="43"/>
      <c r="L7" s="75" t="s">
        <v>7</v>
      </c>
      <c r="M7" s="76"/>
      <c r="N7" s="77" t="s">
        <v>7</v>
      </c>
      <c r="O7" s="76"/>
      <c r="P7" s="77" t="s">
        <v>7</v>
      </c>
      <c r="Q7" s="76"/>
      <c r="R7" s="77" t="s">
        <v>7</v>
      </c>
      <c r="S7" s="76"/>
      <c r="T7" s="77" t="s">
        <v>7</v>
      </c>
      <c r="U7" s="78"/>
    </row>
    <row r="8" spans="1:23" ht="34.950000000000003" customHeight="1">
      <c r="A8" s="71"/>
      <c r="B8" s="72"/>
      <c r="C8" s="79" t="s">
        <v>5</v>
      </c>
      <c r="D8" s="80"/>
      <c r="E8" s="80"/>
      <c r="F8" s="80"/>
      <c r="G8" s="80"/>
      <c r="H8" s="80"/>
      <c r="I8" s="80"/>
      <c r="J8" s="80"/>
      <c r="K8" s="81"/>
      <c r="L8" s="35" t="s">
        <v>7</v>
      </c>
      <c r="M8" s="68"/>
      <c r="N8" s="35" t="s">
        <v>7</v>
      </c>
      <c r="O8" s="68"/>
      <c r="P8" s="35" t="s">
        <v>7</v>
      </c>
      <c r="Q8" s="68"/>
      <c r="R8" s="35" t="s">
        <v>7</v>
      </c>
      <c r="S8" s="68"/>
      <c r="T8" s="35" t="s">
        <v>7</v>
      </c>
      <c r="U8" s="36"/>
    </row>
    <row r="9" spans="1:23" ht="34.950000000000003" customHeight="1" thickBot="1">
      <c r="A9" s="73"/>
      <c r="B9" s="74"/>
      <c r="C9" s="109" t="s">
        <v>22</v>
      </c>
      <c r="D9" s="110"/>
      <c r="E9" s="110"/>
      <c r="F9" s="110"/>
      <c r="G9" s="110"/>
      <c r="H9" s="110"/>
      <c r="I9" s="110"/>
      <c r="J9" s="110"/>
      <c r="K9" s="111"/>
      <c r="L9" s="103" t="s">
        <v>7</v>
      </c>
      <c r="M9" s="104"/>
      <c r="N9" s="103" t="s">
        <v>7</v>
      </c>
      <c r="O9" s="104"/>
      <c r="P9" s="103" t="s">
        <v>7</v>
      </c>
      <c r="Q9" s="104"/>
      <c r="R9" s="103" t="s">
        <v>7</v>
      </c>
      <c r="S9" s="104"/>
      <c r="T9" s="103" t="s">
        <v>7</v>
      </c>
      <c r="U9" s="105"/>
    </row>
    <row r="10" spans="1:23" ht="34.950000000000003" customHeight="1" thickTop="1">
      <c r="A10" s="37" t="s">
        <v>1</v>
      </c>
      <c r="B10" s="38"/>
      <c r="C10" s="41" t="s">
        <v>24</v>
      </c>
      <c r="D10" s="42"/>
      <c r="E10" s="42"/>
      <c r="F10" s="42"/>
      <c r="G10" s="42"/>
      <c r="H10" s="42"/>
      <c r="I10" s="42"/>
      <c r="J10" s="42"/>
      <c r="K10" s="43"/>
      <c r="L10" s="44" t="s">
        <v>6</v>
      </c>
      <c r="M10" s="45"/>
      <c r="N10" s="29" t="s">
        <v>29</v>
      </c>
      <c r="O10" s="30"/>
      <c r="P10" s="46" t="s">
        <v>2</v>
      </c>
      <c r="Q10" s="47"/>
      <c r="R10" s="47"/>
      <c r="S10" s="47"/>
      <c r="T10" s="47"/>
      <c r="U10" s="48"/>
    </row>
    <row r="11" spans="1:23" ht="34.950000000000003" customHeight="1" thickBot="1">
      <c r="A11" s="39"/>
      <c r="B11" s="40"/>
      <c r="C11" s="55" t="s">
        <v>28</v>
      </c>
      <c r="D11" s="56"/>
      <c r="E11" s="56"/>
      <c r="F11" s="56"/>
      <c r="G11" s="56"/>
      <c r="H11" s="56"/>
      <c r="I11" s="56"/>
      <c r="J11" s="56"/>
      <c r="K11" s="57"/>
      <c r="L11" s="58" t="s">
        <v>7</v>
      </c>
      <c r="M11" s="59"/>
      <c r="N11" s="60">
        <f>D2+7</f>
        <v>46211</v>
      </c>
      <c r="O11" s="61"/>
      <c r="P11" s="49"/>
      <c r="Q11" s="50"/>
      <c r="R11" s="50"/>
      <c r="S11" s="50"/>
      <c r="T11" s="50"/>
      <c r="U11" s="51"/>
    </row>
    <row r="12" spans="1:23" ht="40.049999999999997" customHeight="1" thickTop="1">
      <c r="A12" s="62" t="s">
        <v>32</v>
      </c>
      <c r="B12" s="63"/>
      <c r="C12" s="66" t="s">
        <v>30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49"/>
      <c r="Q12" s="50"/>
      <c r="R12" s="50"/>
      <c r="S12" s="50"/>
      <c r="T12" s="50"/>
      <c r="U12" s="51"/>
    </row>
    <row r="13" spans="1:23" ht="40.049999999999997" customHeight="1" thickBot="1">
      <c r="A13" s="64"/>
      <c r="B13" s="65"/>
      <c r="C13" s="33" t="s">
        <v>26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52"/>
      <c r="Q13" s="53"/>
      <c r="R13" s="53"/>
      <c r="S13" s="53"/>
      <c r="T13" s="53"/>
      <c r="U13" s="54"/>
    </row>
    <row r="14" spans="1:23" ht="19.95" customHeight="1" thickBot="1"/>
    <row r="15" spans="1:23" ht="31.95" customHeight="1">
      <c r="A15" s="96" t="s">
        <v>0</v>
      </c>
      <c r="B15" s="97"/>
      <c r="C15" s="98"/>
      <c r="D15" s="99">
        <f>VLOOKUP($W$2*2,基本情報!$A$2:$I$14,3,FALSE)</f>
        <v>5</v>
      </c>
      <c r="E15" s="99"/>
      <c r="F15" s="99"/>
      <c r="G15" s="99"/>
      <c r="H15" s="99"/>
      <c r="I15" s="99"/>
      <c r="J15" s="100">
        <f>WEEKDAY(D15,1)</f>
        <v>5</v>
      </c>
      <c r="K15" s="101"/>
      <c r="L15" s="5" t="s">
        <v>11</v>
      </c>
      <c r="M15" s="102" t="e">
        <f>M2</f>
        <v>#REF!</v>
      </c>
      <c r="N15" s="102"/>
      <c r="O15" s="3" t="s">
        <v>9</v>
      </c>
      <c r="P15" s="102" t="e">
        <f>P2</f>
        <v>#REF!</v>
      </c>
      <c r="Q15" s="106"/>
      <c r="R15" s="31" t="s">
        <v>10</v>
      </c>
      <c r="S15" s="107" t="e">
        <f>S2</f>
        <v>#REF!</v>
      </c>
      <c r="T15" s="107"/>
      <c r="U15" s="108"/>
    </row>
    <row r="16" spans="1:23" ht="60" customHeight="1" thickBot="1">
      <c r="A16" s="82"/>
      <c r="B16" s="83"/>
      <c r="C16" s="84"/>
      <c r="D16" s="85" t="s">
        <v>23</v>
      </c>
      <c r="E16" s="85"/>
      <c r="F16" s="85"/>
      <c r="G16" s="85"/>
      <c r="H16" s="85"/>
      <c r="I16" s="85"/>
      <c r="J16" s="85"/>
      <c r="K16" s="86"/>
      <c r="L16" s="87" t="str">
        <f>VLOOKUP($W$2*2,基本情報!$A$2:$I$14,5,FALSE)</f>
        <v>牛乳</v>
      </c>
      <c r="M16" s="88"/>
      <c r="N16" s="89" t="str">
        <f>VLOOKUP($W$2*2,基本情報!$A$2:$I$14,6,FALSE)</f>
        <v>豆腐ハンバーグ照り焼きソース</v>
      </c>
      <c r="O16" s="90"/>
      <c r="P16" s="89" t="str">
        <f>VLOOKUP($W$2*2,基本情報!$A$2:$I$14,7,FALSE)</f>
        <v>ごぼうサラダ　ごまドレッシング</v>
      </c>
      <c r="Q16" s="90"/>
      <c r="R16" s="89" t="str">
        <f>VLOOKUP($W$2*2,基本情報!$A$2:$I$14,8,FALSE)</f>
        <v>豚汁</v>
      </c>
      <c r="S16" s="90"/>
      <c r="T16" s="89">
        <f>VLOOKUP($W$2*2,基本情報!$A$2:$I$14,9,FALSE)</f>
        <v>0</v>
      </c>
      <c r="U16" s="91"/>
      <c r="W16" s="2"/>
    </row>
    <row r="17" spans="1:23" ht="34.950000000000003" customHeight="1">
      <c r="A17" s="94" t="s">
        <v>25</v>
      </c>
      <c r="B17" s="95"/>
      <c r="C17" s="55" t="s">
        <v>3</v>
      </c>
      <c r="D17" s="56"/>
      <c r="E17" s="56"/>
      <c r="F17" s="56"/>
      <c r="G17" s="56"/>
      <c r="H17" s="56"/>
      <c r="I17" s="56"/>
      <c r="J17" s="56"/>
      <c r="K17" s="57"/>
      <c r="L17" s="58" t="s">
        <v>6</v>
      </c>
      <c r="M17" s="59"/>
      <c r="N17" s="58" t="s">
        <v>6</v>
      </c>
      <c r="O17" s="59"/>
      <c r="P17" s="58" t="s">
        <v>6</v>
      </c>
      <c r="Q17" s="59"/>
      <c r="R17" s="58" t="s">
        <v>6</v>
      </c>
      <c r="S17" s="59"/>
      <c r="T17" s="92" t="s">
        <v>6</v>
      </c>
      <c r="U17" s="93"/>
      <c r="W17" s="2"/>
    </row>
    <row r="18" spans="1:23" ht="34.950000000000003" customHeight="1">
      <c r="A18" s="94"/>
      <c r="B18" s="95"/>
      <c r="C18" s="79" t="s">
        <v>27</v>
      </c>
      <c r="D18" s="80"/>
      <c r="E18" s="80"/>
      <c r="F18" s="80"/>
      <c r="G18" s="80"/>
      <c r="H18" s="80"/>
      <c r="I18" s="80"/>
      <c r="J18" s="80"/>
      <c r="K18" s="81"/>
      <c r="L18" s="35" t="s">
        <v>6</v>
      </c>
      <c r="M18" s="68"/>
      <c r="N18" s="35" t="s">
        <v>6</v>
      </c>
      <c r="O18" s="68"/>
      <c r="P18" s="35" t="s">
        <v>6</v>
      </c>
      <c r="Q18" s="68"/>
      <c r="R18" s="35" t="s">
        <v>6</v>
      </c>
      <c r="S18" s="68"/>
      <c r="T18" s="35" t="s">
        <v>6</v>
      </c>
      <c r="U18" s="36"/>
    </row>
    <row r="19" spans="1:23" ht="34.950000000000003" customHeight="1" thickBot="1">
      <c r="A19" s="94"/>
      <c r="B19" s="95"/>
      <c r="C19" s="79" t="s">
        <v>21</v>
      </c>
      <c r="D19" s="80"/>
      <c r="E19" s="80"/>
      <c r="F19" s="80"/>
      <c r="G19" s="80"/>
      <c r="H19" s="80"/>
      <c r="I19" s="80"/>
      <c r="J19" s="80"/>
      <c r="K19" s="81"/>
      <c r="L19" s="35" t="s">
        <v>7</v>
      </c>
      <c r="M19" s="68"/>
      <c r="N19" s="35" t="s">
        <v>7</v>
      </c>
      <c r="O19" s="68"/>
      <c r="P19" s="35" t="s">
        <v>7</v>
      </c>
      <c r="Q19" s="68"/>
      <c r="R19" s="35" t="s">
        <v>7</v>
      </c>
      <c r="S19" s="68"/>
      <c r="T19" s="35" t="s">
        <v>7</v>
      </c>
      <c r="U19" s="36"/>
    </row>
    <row r="20" spans="1:23" ht="34.950000000000003" customHeight="1" thickTop="1">
      <c r="A20" s="69" t="s">
        <v>33</v>
      </c>
      <c r="B20" s="70"/>
      <c r="C20" s="41" t="s">
        <v>4</v>
      </c>
      <c r="D20" s="42"/>
      <c r="E20" s="42"/>
      <c r="F20" s="42"/>
      <c r="G20" s="42"/>
      <c r="H20" s="42"/>
      <c r="I20" s="42"/>
      <c r="J20" s="42"/>
      <c r="K20" s="43"/>
      <c r="L20" s="75" t="s">
        <v>7</v>
      </c>
      <c r="M20" s="76"/>
      <c r="N20" s="77" t="s">
        <v>7</v>
      </c>
      <c r="O20" s="76"/>
      <c r="P20" s="77" t="s">
        <v>7</v>
      </c>
      <c r="Q20" s="76"/>
      <c r="R20" s="77" t="s">
        <v>7</v>
      </c>
      <c r="S20" s="76"/>
      <c r="T20" s="77" t="s">
        <v>7</v>
      </c>
      <c r="U20" s="78"/>
    </row>
    <row r="21" spans="1:23" ht="34.950000000000003" customHeight="1">
      <c r="A21" s="71"/>
      <c r="B21" s="72"/>
      <c r="C21" s="79" t="s">
        <v>5</v>
      </c>
      <c r="D21" s="80"/>
      <c r="E21" s="80"/>
      <c r="F21" s="80"/>
      <c r="G21" s="80"/>
      <c r="H21" s="80"/>
      <c r="I21" s="80"/>
      <c r="J21" s="80"/>
      <c r="K21" s="81"/>
      <c r="L21" s="35" t="s">
        <v>7</v>
      </c>
      <c r="M21" s="68"/>
      <c r="N21" s="35" t="s">
        <v>7</v>
      </c>
      <c r="O21" s="68"/>
      <c r="P21" s="35" t="s">
        <v>7</v>
      </c>
      <c r="Q21" s="68"/>
      <c r="R21" s="35" t="s">
        <v>7</v>
      </c>
      <c r="S21" s="68"/>
      <c r="T21" s="35" t="s">
        <v>7</v>
      </c>
      <c r="U21" s="36"/>
    </row>
    <row r="22" spans="1:23" ht="34.950000000000003" customHeight="1" thickBot="1">
      <c r="A22" s="73"/>
      <c r="B22" s="74"/>
      <c r="C22" s="79" t="s">
        <v>22</v>
      </c>
      <c r="D22" s="80"/>
      <c r="E22" s="80"/>
      <c r="F22" s="80"/>
      <c r="G22" s="80"/>
      <c r="H22" s="80"/>
      <c r="I22" s="80"/>
      <c r="J22" s="80"/>
      <c r="K22" s="81"/>
      <c r="L22" s="35" t="s">
        <v>7</v>
      </c>
      <c r="M22" s="68"/>
      <c r="N22" s="35" t="s">
        <v>7</v>
      </c>
      <c r="O22" s="68"/>
      <c r="P22" s="35" t="s">
        <v>7</v>
      </c>
      <c r="Q22" s="68"/>
      <c r="R22" s="35" t="s">
        <v>7</v>
      </c>
      <c r="S22" s="68"/>
      <c r="T22" s="35" t="s">
        <v>7</v>
      </c>
      <c r="U22" s="36"/>
    </row>
    <row r="23" spans="1:23" ht="34.950000000000003" customHeight="1" thickTop="1">
      <c r="A23" s="37" t="s">
        <v>1</v>
      </c>
      <c r="B23" s="38"/>
      <c r="C23" s="41" t="s">
        <v>24</v>
      </c>
      <c r="D23" s="42"/>
      <c r="E23" s="42"/>
      <c r="F23" s="42"/>
      <c r="G23" s="42"/>
      <c r="H23" s="42"/>
      <c r="I23" s="42"/>
      <c r="J23" s="42"/>
      <c r="K23" s="43"/>
      <c r="L23" s="44" t="s">
        <v>6</v>
      </c>
      <c r="M23" s="45"/>
      <c r="N23" s="29" t="s">
        <v>29</v>
      </c>
      <c r="O23" s="30"/>
      <c r="P23" s="46" t="s">
        <v>2</v>
      </c>
      <c r="Q23" s="47"/>
      <c r="R23" s="47"/>
      <c r="S23" s="47"/>
      <c r="T23" s="47"/>
      <c r="U23" s="48"/>
    </row>
    <row r="24" spans="1:23" ht="34.950000000000003" customHeight="1" thickBot="1">
      <c r="A24" s="39"/>
      <c r="B24" s="40"/>
      <c r="C24" s="55" t="s">
        <v>28</v>
      </c>
      <c r="D24" s="56"/>
      <c r="E24" s="56"/>
      <c r="F24" s="56"/>
      <c r="G24" s="56"/>
      <c r="H24" s="56"/>
      <c r="I24" s="56"/>
      <c r="J24" s="56"/>
      <c r="K24" s="57"/>
      <c r="L24" s="58" t="s">
        <v>7</v>
      </c>
      <c r="M24" s="59"/>
      <c r="N24" s="60">
        <f>D15+7</f>
        <v>12</v>
      </c>
      <c r="O24" s="61"/>
      <c r="P24" s="49"/>
      <c r="Q24" s="50"/>
      <c r="R24" s="50"/>
      <c r="S24" s="50"/>
      <c r="T24" s="50"/>
      <c r="U24" s="51"/>
    </row>
    <row r="25" spans="1:23" ht="40.049999999999997" customHeight="1" thickTop="1">
      <c r="A25" s="62" t="s">
        <v>32</v>
      </c>
      <c r="B25" s="63"/>
      <c r="C25" s="66" t="s">
        <v>31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49"/>
      <c r="Q25" s="50"/>
      <c r="R25" s="50"/>
      <c r="S25" s="50"/>
      <c r="T25" s="50"/>
      <c r="U25" s="51"/>
    </row>
    <row r="26" spans="1:23" ht="40.049999999999997" customHeight="1" thickBot="1">
      <c r="A26" s="64"/>
      <c r="B26" s="65"/>
      <c r="C26" s="33" t="s">
        <v>26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52"/>
      <c r="Q26" s="53"/>
      <c r="R26" s="53"/>
      <c r="S26" s="53"/>
      <c r="T26" s="53"/>
      <c r="U26" s="54"/>
    </row>
  </sheetData>
  <mergeCells count="124">
    <mergeCell ref="N1:O1"/>
    <mergeCell ref="P1:S1"/>
    <mergeCell ref="A2:C2"/>
    <mergeCell ref="D2:I2"/>
    <mergeCell ref="J2:K2"/>
    <mergeCell ref="M2:N2"/>
    <mergeCell ref="P2:Q2"/>
    <mergeCell ref="S2:U2"/>
    <mergeCell ref="T3:U3"/>
    <mergeCell ref="A3:C3"/>
    <mergeCell ref="D3:K3"/>
    <mergeCell ref="L3:M3"/>
    <mergeCell ref="N3:O3"/>
    <mergeCell ref="P3:Q3"/>
    <mergeCell ref="R3:S3"/>
    <mergeCell ref="A4:B6"/>
    <mergeCell ref="C4:K4"/>
    <mergeCell ref="L4:M4"/>
    <mergeCell ref="N4:O4"/>
    <mergeCell ref="P4:Q4"/>
    <mergeCell ref="R4:S4"/>
    <mergeCell ref="T4:U4"/>
    <mergeCell ref="C5:K5"/>
    <mergeCell ref="L5:M5"/>
    <mergeCell ref="N5:O5"/>
    <mergeCell ref="P5:Q5"/>
    <mergeCell ref="R5:S5"/>
    <mergeCell ref="T5:U5"/>
    <mergeCell ref="C6:K6"/>
    <mergeCell ref="L6:M6"/>
    <mergeCell ref="N6:O6"/>
    <mergeCell ref="P6:Q6"/>
    <mergeCell ref="R6:S6"/>
    <mergeCell ref="T6:U6"/>
    <mergeCell ref="T7:U7"/>
    <mergeCell ref="C8:K8"/>
    <mergeCell ref="L8:M8"/>
    <mergeCell ref="N8:O8"/>
    <mergeCell ref="P8:Q8"/>
    <mergeCell ref="R8:S8"/>
    <mergeCell ref="T8:U8"/>
    <mergeCell ref="A7:B9"/>
    <mergeCell ref="C7:K7"/>
    <mergeCell ref="L7:M7"/>
    <mergeCell ref="N7:O7"/>
    <mergeCell ref="P7:Q7"/>
    <mergeCell ref="R7:S7"/>
    <mergeCell ref="C9:K9"/>
    <mergeCell ref="L9:M9"/>
    <mergeCell ref="N9:O9"/>
    <mergeCell ref="P9:Q9"/>
    <mergeCell ref="C12:O12"/>
    <mergeCell ref="C13:O13"/>
    <mergeCell ref="A15:C15"/>
    <mergeCell ref="D15:I15"/>
    <mergeCell ref="J15:K15"/>
    <mergeCell ref="M15:N15"/>
    <mergeCell ref="R9:S9"/>
    <mergeCell ref="T9:U9"/>
    <mergeCell ref="A10:B11"/>
    <mergeCell ref="C10:K10"/>
    <mergeCell ref="L10:M10"/>
    <mergeCell ref="P10:U13"/>
    <mergeCell ref="C11:K11"/>
    <mergeCell ref="L11:M11"/>
    <mergeCell ref="N11:O11"/>
    <mergeCell ref="A12:B13"/>
    <mergeCell ref="P15:Q15"/>
    <mergeCell ref="S15:U15"/>
    <mergeCell ref="A16:C16"/>
    <mergeCell ref="D16:K16"/>
    <mergeCell ref="L16:M16"/>
    <mergeCell ref="N16:O16"/>
    <mergeCell ref="P16:Q16"/>
    <mergeCell ref="R16:S16"/>
    <mergeCell ref="T16:U16"/>
    <mergeCell ref="T17:U17"/>
    <mergeCell ref="C18:K18"/>
    <mergeCell ref="L18:M18"/>
    <mergeCell ref="N18:O18"/>
    <mergeCell ref="P18:Q18"/>
    <mergeCell ref="R18:S18"/>
    <mergeCell ref="T18:U18"/>
    <mergeCell ref="A17:B19"/>
    <mergeCell ref="C17:K17"/>
    <mergeCell ref="L17:M17"/>
    <mergeCell ref="N17:O17"/>
    <mergeCell ref="P17:Q17"/>
    <mergeCell ref="R17:S17"/>
    <mergeCell ref="C19:K19"/>
    <mergeCell ref="L19:M19"/>
    <mergeCell ref="N19:O19"/>
    <mergeCell ref="P19:Q19"/>
    <mergeCell ref="R19:S19"/>
    <mergeCell ref="T19:U19"/>
    <mergeCell ref="A20:B22"/>
    <mergeCell ref="C20:K20"/>
    <mergeCell ref="L20:M20"/>
    <mergeCell ref="N20:O20"/>
    <mergeCell ref="P20:Q20"/>
    <mergeCell ref="R20:S20"/>
    <mergeCell ref="T20:U20"/>
    <mergeCell ref="C21:K21"/>
    <mergeCell ref="L21:M21"/>
    <mergeCell ref="N21:O21"/>
    <mergeCell ref="P21:Q21"/>
    <mergeCell ref="R21:S21"/>
    <mergeCell ref="T21:U21"/>
    <mergeCell ref="C22:K22"/>
    <mergeCell ref="L22:M22"/>
    <mergeCell ref="N22:O22"/>
    <mergeCell ref="P22:Q22"/>
    <mergeCell ref="R22:S22"/>
    <mergeCell ref="C26:O26"/>
    <mergeCell ref="T22:U22"/>
    <mergeCell ref="A23:B24"/>
    <mergeCell ref="C23:K23"/>
    <mergeCell ref="L23:M23"/>
    <mergeCell ref="P23:U26"/>
    <mergeCell ref="C24:K24"/>
    <mergeCell ref="L24:M24"/>
    <mergeCell ref="N24:O24"/>
    <mergeCell ref="A25:B26"/>
    <mergeCell ref="C25:O25"/>
  </mergeCells>
  <phoneticPr fontId="1"/>
  <printOptions horizontalCentered="1"/>
  <pageMargins left="0.70866141732283472" right="0.31496062992125984" top="0.59055118110236227" bottom="0.15748031496062992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Sheet2.印刷ページ設定表示">
                <anchor moveWithCells="1" sizeWithCells="1">
                  <from>
                    <xdr:col>23</xdr:col>
                    <xdr:colOff>167640</xdr:colOff>
                    <xdr:row>1</xdr:row>
                    <xdr:rowOff>121920</xdr:rowOff>
                  </from>
                  <to>
                    <xdr:col>24</xdr:col>
                    <xdr:colOff>480060</xdr:colOff>
                    <xdr:row>1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基本情報</vt:lpstr>
      <vt:lpstr>検食簿</vt:lpstr>
      <vt:lpstr>検食簿!Print_Area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2026-06-19T02:39:57Z</cp:lastPrinted>
  <dcterms:created xsi:type="dcterms:W3CDTF">2015-01-28T05:38:41Z</dcterms:created>
  <dcterms:modified xsi:type="dcterms:W3CDTF">2026-06-24T05:49:36Z</dcterms:modified>
</cp:coreProperties>
</file>